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activeTab="3"/>
  </bookViews>
  <sheets>
    <sheet name="BalanceSheet" sheetId="1" r:id="rId1"/>
    <sheet name="Income" sheetId="2" r:id="rId2"/>
    <sheet name="Equity" sheetId="3" r:id="rId3"/>
    <sheet name="Cashflow" sheetId="4" r:id="rId4"/>
  </sheets>
  <definedNames>
    <definedName name="_xlnm.Print_Area" localSheetId="1">'Income'!$A$1:$K$49</definedName>
  </definedNames>
  <calcPr fullCalcOnLoad="1"/>
</workbook>
</file>

<file path=xl/sharedStrings.xml><?xml version="1.0" encoding="utf-8"?>
<sst xmlns="http://schemas.openxmlformats.org/spreadsheetml/2006/main" count="129" uniqueCount="93">
  <si>
    <t>KNUSFORD BERHAD (380100-D)</t>
  </si>
  <si>
    <t>Revenue</t>
  </si>
  <si>
    <t>RM'000</t>
  </si>
  <si>
    <t>Taxation</t>
  </si>
  <si>
    <t>EPS - Basic (sen)</t>
  </si>
  <si>
    <t>Inventories</t>
  </si>
  <si>
    <t>Reserves</t>
  </si>
  <si>
    <t>Total</t>
  </si>
  <si>
    <t>Net profit for the period</t>
  </si>
  <si>
    <t>Interest expense</t>
  </si>
  <si>
    <t>Interest income</t>
  </si>
  <si>
    <t>At</t>
  </si>
  <si>
    <t>Property, plant and equipment</t>
  </si>
  <si>
    <t>Condensed consolidated balance sheet</t>
  </si>
  <si>
    <t>Cash and bank</t>
  </si>
  <si>
    <t>Current assets</t>
  </si>
  <si>
    <t>Debtors</t>
  </si>
  <si>
    <t>Creditors</t>
  </si>
  <si>
    <t>Short term borrowings</t>
  </si>
  <si>
    <t>Net current assets</t>
  </si>
  <si>
    <t>Share capital</t>
  </si>
  <si>
    <t>Long term liabilities</t>
  </si>
  <si>
    <t>Current liabilities</t>
  </si>
  <si>
    <t>Condensed consolidated income statement</t>
  </si>
  <si>
    <t>3 months ended</t>
  </si>
  <si>
    <t>Profit before taxation</t>
  </si>
  <si>
    <t>Profit after taxation</t>
  </si>
  <si>
    <t xml:space="preserve">(The condensed consolidated income statement should be read in conjunction with </t>
  </si>
  <si>
    <t>(The condensed consolidated statements of changes in equity should be read in conjunction with</t>
  </si>
  <si>
    <t>(The condensed consolidated balance sheet should be read in conjunction with</t>
  </si>
  <si>
    <t>At 1 January 2002</t>
  </si>
  <si>
    <t>Share</t>
  </si>
  <si>
    <t>premium</t>
  </si>
  <si>
    <t>capital</t>
  </si>
  <si>
    <t>Retained</t>
  </si>
  <si>
    <t>Non-distributable</t>
  </si>
  <si>
    <t>Distributable</t>
  </si>
  <si>
    <t>2002</t>
  </si>
  <si>
    <t>31 December</t>
  </si>
  <si>
    <t>Operating profits</t>
  </si>
  <si>
    <t>Condensed consolidated cash flow statement</t>
  </si>
  <si>
    <t>Condensed consolidated statement of changes in equity</t>
  </si>
  <si>
    <t>profits</t>
  </si>
  <si>
    <t>Capital and reserves</t>
  </si>
  <si>
    <t>the financial statements for the year ended 31 December 2002)</t>
  </si>
  <si>
    <t>At 1 January 2003</t>
  </si>
  <si>
    <t>Net tangible assets per share (RM)</t>
  </si>
  <si>
    <t>2003</t>
  </si>
  <si>
    <t>Adjustments for :</t>
  </si>
  <si>
    <t>Depreciation</t>
  </si>
  <si>
    <t>Gain on disposal of property, plant and equipment</t>
  </si>
  <si>
    <t>Changes in working capital</t>
  </si>
  <si>
    <t>Tax paid</t>
  </si>
  <si>
    <t>Interest received</t>
  </si>
  <si>
    <t>Purchase of property, plant and equipment</t>
  </si>
  <si>
    <t>Proceed from disposal of property, plant and equipment</t>
  </si>
  <si>
    <t>Deposits pledged with banks</t>
  </si>
  <si>
    <t>Interest paid</t>
  </si>
  <si>
    <t>Cash and cash equivalents at end of period</t>
  </si>
  <si>
    <t>Reserve on consolidation</t>
  </si>
  <si>
    <t>Cash flows from operating activities</t>
  </si>
  <si>
    <t>Amortisation of reserve on consolidation</t>
  </si>
  <si>
    <t>Operating profit before working capital changes</t>
  </si>
  <si>
    <t>Trade and other payables</t>
  </si>
  <si>
    <t>Cash flows from investing activities</t>
  </si>
  <si>
    <t>Cash flows from financing activities</t>
  </si>
  <si>
    <t>Repayment of bank borrowings</t>
  </si>
  <si>
    <t>(The condensed consolidated cash flow statement should be read in conjunction with</t>
  </si>
  <si>
    <t>Development expenditure</t>
  </si>
  <si>
    <t>Trade and other receivables</t>
  </si>
  <si>
    <t>Acquisition of subsidiary, net of cash acquired</t>
  </si>
  <si>
    <t>For the period ended 30 September 2003</t>
  </si>
  <si>
    <t>At 30 September 2003</t>
  </si>
  <si>
    <t>30 September</t>
  </si>
  <si>
    <t>9 months ended</t>
  </si>
  <si>
    <t>At 30 September 2002</t>
  </si>
  <si>
    <t>Dividends</t>
  </si>
  <si>
    <t>Proceed from issuance of share capital</t>
  </si>
  <si>
    <t>Dividend paid</t>
  </si>
  <si>
    <t>Short term deposits</t>
  </si>
  <si>
    <t>Cash &amp; bank balance</t>
  </si>
  <si>
    <t>Deposits pledged with bank</t>
  </si>
  <si>
    <t>Issuance of share capital</t>
  </si>
  <si>
    <t>Proceed from disposal of land held for future development</t>
  </si>
  <si>
    <t>Bank Overdraft</t>
  </si>
  <si>
    <t xml:space="preserve"> </t>
  </si>
  <si>
    <t>EPS - Diluted (sen)</t>
  </si>
  <si>
    <t>Net increase / (decrease) in cash and cash equivalents</t>
  </si>
  <si>
    <t>Cash and cash equivalents at beginning of period</t>
  </si>
  <si>
    <t>Cash generated from operations</t>
  </si>
  <si>
    <t>Net cash outflow from operating activities</t>
  </si>
  <si>
    <t>Net cash generated / (used) in financing activities</t>
  </si>
  <si>
    <t>Net cash generated / (used) in investing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</si>
</sst>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d/mm/yyyy"/>
    <numFmt numFmtId="175" formatCode="_(* #,##0.000_);_(* \(#,##0.000\);_(* &quot;-&quot;??_);_(@_)"/>
    <numFmt numFmtId="176" formatCode="_(* #,##0.0000_);_(* \(#,##0.0000\);_(* &quot;-&quot;??_);_(@_)"/>
    <numFmt numFmtId="177" formatCode="0.0%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1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6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15" applyNumberFormat="1" applyFont="1" applyAlignment="1">
      <alignment/>
    </xf>
    <xf numFmtId="37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38" fontId="6" fillId="0" borderId="0" xfId="0" applyNumberFormat="1" applyFont="1" applyAlignment="1">
      <alignment/>
    </xf>
    <xf numFmtId="38" fontId="6" fillId="0" borderId="7" xfId="0" applyNumberFormat="1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0" fillId="0" borderId="0" xfId="15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0" xfId="15" applyNumberForma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2" xfId="15" applyBorder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5.00390625" style="0" bestFit="1" customWidth="1"/>
    <col min="6" max="6" width="5.7109375" style="0" customWidth="1"/>
    <col min="7" max="7" width="14.421875" style="0" bestFit="1" customWidth="1"/>
    <col min="8" max="8" width="10.71093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13</v>
      </c>
    </row>
    <row r="5" ht="12.75">
      <c r="B5" s="2" t="s">
        <v>72</v>
      </c>
    </row>
    <row r="7" spans="5:7" ht="12.75">
      <c r="E7" s="11" t="s">
        <v>11</v>
      </c>
      <c r="G7" s="11" t="s">
        <v>11</v>
      </c>
    </row>
    <row r="8" spans="5:7" ht="12.75">
      <c r="E8" s="16" t="s">
        <v>73</v>
      </c>
      <c r="F8" s="2"/>
      <c r="G8" s="16" t="s">
        <v>38</v>
      </c>
    </row>
    <row r="9" spans="5:7" ht="12.75">
      <c r="E9" s="16" t="s">
        <v>47</v>
      </c>
      <c r="F9" s="2"/>
      <c r="G9" s="16" t="s">
        <v>37</v>
      </c>
    </row>
    <row r="10" spans="5:7" ht="12.75" customHeight="1">
      <c r="E10" s="11" t="s">
        <v>2</v>
      </c>
      <c r="F10" s="2"/>
      <c r="G10" s="11" t="s">
        <v>2</v>
      </c>
    </row>
    <row r="11" s="7" customFormat="1" ht="12.75" customHeight="1">
      <c r="E11" s="8"/>
    </row>
    <row r="12" spans="2:7" s="7" customFormat="1" ht="12.75" customHeight="1">
      <c r="B12" s="7" t="s">
        <v>12</v>
      </c>
      <c r="E12" s="8">
        <v>22946</v>
      </c>
      <c r="G12" s="8">
        <v>22297</v>
      </c>
    </row>
    <row r="13" spans="5:7" s="7" customFormat="1" ht="12.75" customHeight="1">
      <c r="E13" s="8"/>
      <c r="G13" s="8"/>
    </row>
    <row r="14" spans="2:7" ht="12.75" customHeight="1">
      <c r="B14" t="s">
        <v>68</v>
      </c>
      <c r="E14" s="3">
        <f>34444+15715</f>
        <v>50159</v>
      </c>
      <c r="G14" s="3">
        <v>21333</v>
      </c>
    </row>
    <row r="15" spans="5:7" ht="12.75" customHeight="1">
      <c r="E15" s="3"/>
      <c r="G15" s="3"/>
    </row>
    <row r="16" spans="2:8" ht="12.75" customHeight="1">
      <c r="B16" t="s">
        <v>15</v>
      </c>
      <c r="D16" s="7"/>
      <c r="E16" s="8"/>
      <c r="F16" s="7"/>
      <c r="G16" s="8"/>
      <c r="H16" s="7"/>
    </row>
    <row r="17" spans="4:8" ht="5.25" customHeight="1">
      <c r="D17" s="7"/>
      <c r="E17" s="6"/>
      <c r="F17" s="7"/>
      <c r="G17" s="6"/>
      <c r="H17" s="7"/>
    </row>
    <row r="18" spans="3:8" ht="12.75" customHeight="1">
      <c r="C18" t="s">
        <v>5</v>
      </c>
      <c r="D18" s="7"/>
      <c r="E18" s="9">
        <v>25308</v>
      </c>
      <c r="F18" s="7"/>
      <c r="G18" s="9">
        <v>24326</v>
      </c>
      <c r="H18" s="7"/>
    </row>
    <row r="19" spans="3:8" ht="12.75" customHeight="1">
      <c r="C19" t="s">
        <v>16</v>
      </c>
      <c r="D19" s="7"/>
      <c r="E19" s="9">
        <f>35298+12264</f>
        <v>47562</v>
      </c>
      <c r="F19" s="7"/>
      <c r="G19" s="9">
        <v>62373</v>
      </c>
      <c r="H19" s="7"/>
    </row>
    <row r="20" spans="3:8" ht="12.75" customHeight="1">
      <c r="C20" t="s">
        <v>14</v>
      </c>
      <c r="D20" s="7"/>
      <c r="E20" s="9">
        <f>44810+1838+4154</f>
        <v>50802</v>
      </c>
      <c r="F20" s="7"/>
      <c r="G20" s="9">
        <v>34659</v>
      </c>
      <c r="H20" s="7"/>
    </row>
    <row r="21" spans="4:8" ht="5.25" customHeight="1">
      <c r="D21" s="7"/>
      <c r="E21" s="18"/>
      <c r="F21" s="7"/>
      <c r="G21" s="18"/>
      <c r="H21" s="7"/>
    </row>
    <row r="22" spans="4:8" ht="5.25" customHeight="1">
      <c r="D22" s="7"/>
      <c r="E22" s="9"/>
      <c r="F22" s="7"/>
      <c r="G22" s="9"/>
      <c r="H22" s="7"/>
    </row>
    <row r="23" spans="4:8" ht="12.75" customHeight="1">
      <c r="D23" s="7"/>
      <c r="E23" s="18">
        <f>SUM(E17:E22)</f>
        <v>123672</v>
      </c>
      <c r="F23" s="7"/>
      <c r="G23" s="18">
        <f>SUM(G17:G22)</f>
        <v>121358</v>
      </c>
      <c r="H23" s="7"/>
    </row>
    <row r="24" spans="4:8" ht="12.75" customHeight="1">
      <c r="D24" s="7"/>
      <c r="E24" s="8"/>
      <c r="F24" s="7"/>
      <c r="G24" s="8"/>
      <c r="H24" s="7"/>
    </row>
    <row r="25" spans="2:8" ht="12.75" customHeight="1">
      <c r="B25" t="s">
        <v>22</v>
      </c>
      <c r="D25" s="7"/>
      <c r="E25" s="8"/>
      <c r="F25" s="7"/>
      <c r="G25" s="8"/>
      <c r="H25" s="7"/>
    </row>
    <row r="26" spans="4:8" ht="5.25" customHeight="1">
      <c r="D26" s="7"/>
      <c r="E26" s="6"/>
      <c r="F26" s="7"/>
      <c r="G26" s="6"/>
      <c r="H26" s="7"/>
    </row>
    <row r="27" spans="3:8" ht="12.75" customHeight="1">
      <c r="C27" t="s">
        <v>17</v>
      </c>
      <c r="D27" s="7"/>
      <c r="E27" s="22">
        <f>31363-1625+1110</f>
        <v>30848</v>
      </c>
      <c r="F27" s="7"/>
      <c r="G27" s="9">
        <v>33600</v>
      </c>
      <c r="H27" s="7"/>
    </row>
    <row r="28" spans="3:8" ht="12.75" customHeight="1">
      <c r="C28" t="s">
        <v>18</v>
      </c>
      <c r="D28" s="7"/>
      <c r="E28" s="9">
        <f>1762+750</f>
        <v>2512</v>
      </c>
      <c r="F28" s="7"/>
      <c r="G28" s="9">
        <v>2874</v>
      </c>
      <c r="H28" s="7"/>
    </row>
    <row r="29" spans="3:8" ht="12.75" customHeight="1">
      <c r="C29" t="s">
        <v>3</v>
      </c>
      <c r="D29" s="7"/>
      <c r="E29" s="9">
        <v>770</v>
      </c>
      <c r="F29" s="7"/>
      <c r="G29" s="9">
        <v>342</v>
      </c>
      <c r="H29" s="7"/>
    </row>
    <row r="30" spans="4:8" ht="5.25" customHeight="1">
      <c r="D30" s="7"/>
      <c r="E30" s="18"/>
      <c r="F30" s="7"/>
      <c r="G30" s="18"/>
      <c r="H30" s="7"/>
    </row>
    <row r="31" spans="4:8" ht="5.25" customHeight="1">
      <c r="D31" s="7"/>
      <c r="E31" s="9"/>
      <c r="F31" s="7"/>
      <c r="G31" s="9"/>
      <c r="H31" s="7"/>
    </row>
    <row r="32" spans="4:8" ht="12.75" customHeight="1">
      <c r="D32" s="7"/>
      <c r="E32" s="18">
        <f>SUM(E26:E31)</f>
        <v>34130</v>
      </c>
      <c r="F32" s="7"/>
      <c r="G32" s="18">
        <f>SUM(G26:G31)</f>
        <v>36816</v>
      </c>
      <c r="H32" s="7"/>
    </row>
    <row r="33" spans="4:8" ht="12.75" customHeight="1">
      <c r="D33" s="7"/>
      <c r="E33" s="8"/>
      <c r="F33" s="7"/>
      <c r="G33" s="8"/>
      <c r="H33" s="7"/>
    </row>
    <row r="34" spans="2:7" ht="12.75" customHeight="1">
      <c r="B34" t="s">
        <v>19</v>
      </c>
      <c r="E34" s="3">
        <f>E23-E32</f>
        <v>89542</v>
      </c>
      <c r="G34" s="3">
        <f>G23-G32</f>
        <v>84542</v>
      </c>
    </row>
    <row r="35" spans="5:7" ht="12.75" customHeight="1">
      <c r="E35" s="4"/>
      <c r="G35" s="4"/>
    </row>
    <row r="36" spans="5:7" ht="5.25" customHeight="1">
      <c r="E36" s="8"/>
      <c r="F36" s="7"/>
      <c r="G36" s="8"/>
    </row>
    <row r="37" spans="5:7" ht="12.75" customHeight="1" thickBot="1">
      <c r="E37" s="5">
        <f>E34+E14+E12</f>
        <v>162647</v>
      </c>
      <c r="F37" s="7"/>
      <c r="G37" s="5">
        <f>G34+G14+G12</f>
        <v>128172</v>
      </c>
    </row>
    <row r="38" spans="5:7" ht="12.75" customHeight="1" thickTop="1">
      <c r="E38" s="8"/>
      <c r="F38" s="7"/>
      <c r="G38" s="8"/>
    </row>
    <row r="39" spans="5:7" ht="12.75" customHeight="1">
      <c r="E39" s="3"/>
      <c r="G39" s="3"/>
    </row>
    <row r="40" spans="2:7" ht="12.75" customHeight="1">
      <c r="B40" t="s">
        <v>43</v>
      </c>
      <c r="E40" s="3"/>
      <c r="G40" s="3"/>
    </row>
    <row r="41" spans="5:7" ht="12.75" customHeight="1">
      <c r="E41" s="3"/>
      <c r="G41" s="3"/>
    </row>
    <row r="42" spans="3:7" ht="12.75" customHeight="1">
      <c r="C42" t="s">
        <v>20</v>
      </c>
      <c r="D42" s="7"/>
      <c r="E42" s="8">
        <v>97380</v>
      </c>
      <c r="F42" s="7"/>
      <c r="G42" s="8">
        <v>74042</v>
      </c>
    </row>
    <row r="43" spans="3:7" ht="12.75" customHeight="1">
      <c r="C43" t="s">
        <v>6</v>
      </c>
      <c r="D43" s="7"/>
      <c r="E43" s="8">
        <v>53861</v>
      </c>
      <c r="F43" s="7"/>
      <c r="G43" s="8">
        <f>52987-13790</f>
        <v>39197</v>
      </c>
    </row>
    <row r="44" spans="4:7" ht="5.25" customHeight="1">
      <c r="D44" s="7"/>
      <c r="E44" s="4"/>
      <c r="F44" s="7"/>
      <c r="G44" s="4"/>
    </row>
    <row r="45" spans="4:7" ht="5.25" customHeight="1">
      <c r="D45" s="7"/>
      <c r="E45" s="8"/>
      <c r="F45" s="7"/>
      <c r="G45" s="8"/>
    </row>
    <row r="46" spans="4:7" ht="12.75" customHeight="1">
      <c r="D46" s="7"/>
      <c r="E46" s="8">
        <f>SUM(E42:E44)</f>
        <v>151241</v>
      </c>
      <c r="F46" s="7"/>
      <c r="G46" s="8">
        <f>SUM(G42:G44)</f>
        <v>113239</v>
      </c>
    </row>
    <row r="47" spans="4:7" ht="12.75" customHeight="1">
      <c r="D47" s="7"/>
      <c r="E47" s="8"/>
      <c r="F47" s="7"/>
      <c r="G47" s="8"/>
    </row>
    <row r="48" spans="2:7" ht="12.75" customHeight="1">
      <c r="B48" t="s">
        <v>59</v>
      </c>
      <c r="E48" s="3">
        <v>10701</v>
      </c>
      <c r="G48" s="3">
        <v>13790</v>
      </c>
    </row>
    <row r="49" spans="5:7" ht="12.75" customHeight="1">
      <c r="E49" s="3"/>
      <c r="G49" s="3"/>
    </row>
    <row r="50" spans="2:7" ht="12.75" customHeight="1">
      <c r="B50" t="s">
        <v>21</v>
      </c>
      <c r="E50" s="3">
        <v>705</v>
      </c>
      <c r="G50" s="3">
        <v>1143</v>
      </c>
    </row>
    <row r="51" spans="4:7" ht="12.75" customHeight="1">
      <c r="D51" s="7"/>
      <c r="E51" s="4"/>
      <c r="F51" s="7"/>
      <c r="G51" s="4"/>
    </row>
    <row r="52" spans="4:7" ht="5.25" customHeight="1">
      <c r="D52" s="7"/>
      <c r="E52" s="8"/>
      <c r="F52" s="7"/>
      <c r="G52" s="8"/>
    </row>
    <row r="53" spans="4:7" ht="12.75" customHeight="1" thickBot="1">
      <c r="D53" s="7"/>
      <c r="E53" s="5">
        <f>SUM(E46:E51)</f>
        <v>162647</v>
      </c>
      <c r="F53" s="7"/>
      <c r="G53" s="5">
        <f>SUM(G46:G51)</f>
        <v>128172</v>
      </c>
    </row>
    <row r="54" spans="4:7" ht="13.5" thickTop="1">
      <c r="D54" s="7"/>
      <c r="E54" s="8"/>
      <c r="F54" s="7"/>
      <c r="G54" s="8"/>
    </row>
    <row r="55" spans="2:7" ht="12.75">
      <c r="B55" t="s">
        <v>46</v>
      </c>
      <c r="D55" s="7"/>
      <c r="E55" s="24">
        <f>ROUND((E46+E48)/E42,4)</f>
        <v>1.663</v>
      </c>
      <c r="F55" s="7"/>
      <c r="G55" s="24">
        <f>ROUND((G46+G48)/G42,4)</f>
        <v>1.7156</v>
      </c>
    </row>
    <row r="56" spans="4:7" ht="12.75">
      <c r="D56" s="7"/>
      <c r="E56" s="8"/>
      <c r="F56" s="7"/>
      <c r="G56" s="8"/>
    </row>
    <row r="57" spans="4:7" ht="12.75">
      <c r="D57" s="7"/>
      <c r="E57" s="8"/>
      <c r="F57" s="7"/>
      <c r="G57" s="8"/>
    </row>
    <row r="58" ht="12.75">
      <c r="E58" s="10"/>
    </row>
    <row r="59" ht="12.75">
      <c r="B59" s="2" t="s">
        <v>29</v>
      </c>
    </row>
    <row r="60" ht="12.75">
      <c r="B60" s="2" t="s">
        <v>44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9"/>
  <sheetViews>
    <sheetView zoomScale="75" zoomScaleNormal="75" workbookViewId="0" topLeftCell="A1">
      <selection activeCell="E62" sqref="E62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ht="5.25" customHeight="1"/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23</v>
      </c>
      <c r="C4" s="13"/>
    </row>
    <row r="5" spans="2:3" ht="12.75">
      <c r="B5" s="2" t="s">
        <v>71</v>
      </c>
      <c r="C5" s="2"/>
    </row>
    <row r="6" spans="5:9" ht="12.75">
      <c r="E6" s="1"/>
      <c r="F6" s="1"/>
      <c r="G6" s="1"/>
      <c r="H6" s="1"/>
      <c r="I6" s="1"/>
    </row>
    <row r="7" spans="5:11" ht="12.75">
      <c r="E7" s="48" t="s">
        <v>24</v>
      </c>
      <c r="F7" s="48"/>
      <c r="G7" s="48"/>
      <c r="H7" s="12"/>
      <c r="I7" s="48" t="s">
        <v>74</v>
      </c>
      <c r="J7" s="48"/>
      <c r="K7" s="48"/>
    </row>
    <row r="8" spans="5:11" ht="12.75">
      <c r="E8" s="49" t="s">
        <v>73</v>
      </c>
      <c r="F8" s="49"/>
      <c r="G8" s="49"/>
      <c r="H8" s="12"/>
      <c r="I8" s="49" t="str">
        <f>E8</f>
        <v>30 September</v>
      </c>
      <c r="J8" s="49"/>
      <c r="K8" s="49"/>
    </row>
    <row r="9" spans="5:11" ht="12.75">
      <c r="E9" s="11">
        <v>2003</v>
      </c>
      <c r="F9" s="12"/>
      <c r="G9" s="11">
        <v>2002</v>
      </c>
      <c r="H9" s="12"/>
      <c r="I9" s="11">
        <v>2003</v>
      </c>
      <c r="J9" s="12"/>
      <c r="K9" s="11">
        <v>2002</v>
      </c>
    </row>
    <row r="10" spans="5:11" ht="12.75">
      <c r="E10" s="11" t="s">
        <v>2</v>
      </c>
      <c r="F10" s="12"/>
      <c r="G10" s="11" t="s">
        <v>2</v>
      </c>
      <c r="H10" s="12"/>
      <c r="I10" s="11" t="s">
        <v>2</v>
      </c>
      <c r="J10" s="17"/>
      <c r="K10" s="11" t="s">
        <v>2</v>
      </c>
    </row>
    <row r="11" spans="2:11" ht="12.75">
      <c r="B11" s="7"/>
      <c r="C11" s="7"/>
      <c r="D11" s="7"/>
      <c r="E11" s="19"/>
      <c r="F11" s="20"/>
      <c r="G11" s="19"/>
      <c r="H11" s="20"/>
      <c r="I11" s="19"/>
      <c r="J11" s="8"/>
      <c r="K11" s="4"/>
    </row>
    <row r="12" spans="2:11" ht="5.25" customHeight="1">
      <c r="B12" s="7"/>
      <c r="C12" s="7"/>
      <c r="D12" s="7"/>
      <c r="E12" s="21"/>
      <c r="F12" s="20"/>
      <c r="G12" s="21"/>
      <c r="H12" s="20"/>
      <c r="I12" s="21"/>
      <c r="J12" s="8"/>
      <c r="K12" s="3"/>
    </row>
    <row r="13" spans="2:11" ht="12.75">
      <c r="B13" s="7" t="s">
        <v>1</v>
      </c>
      <c r="C13" s="7"/>
      <c r="D13" s="7"/>
      <c r="E13" s="3">
        <v>28302</v>
      </c>
      <c r="F13" s="8"/>
      <c r="G13" s="3">
        <v>36222</v>
      </c>
      <c r="H13" s="8"/>
      <c r="I13" s="3">
        <v>85698</v>
      </c>
      <c r="J13" s="8"/>
      <c r="K13" s="3">
        <v>93026</v>
      </c>
    </row>
    <row r="14" spans="2:11" ht="5.25" customHeight="1">
      <c r="B14" s="7"/>
      <c r="C14" s="7"/>
      <c r="D14" s="7"/>
      <c r="E14" s="4"/>
      <c r="F14" s="8"/>
      <c r="G14" s="4"/>
      <c r="H14" s="8"/>
      <c r="I14" s="4"/>
      <c r="J14" s="8"/>
      <c r="K14" s="4"/>
    </row>
    <row r="15" spans="2:11" ht="12.75">
      <c r="B15" s="7"/>
      <c r="C15" s="7"/>
      <c r="D15" s="7"/>
      <c r="E15" s="3"/>
      <c r="F15" s="8"/>
      <c r="G15" s="3"/>
      <c r="H15" s="8"/>
      <c r="I15" s="3"/>
      <c r="J15" s="8"/>
      <c r="K15" s="3"/>
    </row>
    <row r="16" spans="2:11" ht="12.75">
      <c r="B16" t="s">
        <v>39</v>
      </c>
      <c r="E16" s="3">
        <v>2442</v>
      </c>
      <c r="F16" s="8"/>
      <c r="G16" s="3">
        <v>3366</v>
      </c>
      <c r="H16" s="8"/>
      <c r="I16" s="3">
        <v>8154</v>
      </c>
      <c r="J16" s="8"/>
      <c r="K16" s="3">
        <v>11101</v>
      </c>
    </row>
    <row r="17" spans="5:11" ht="12.75">
      <c r="E17" s="3"/>
      <c r="F17" s="8"/>
      <c r="G17" s="3"/>
      <c r="H17" s="8"/>
      <c r="I17" s="3"/>
      <c r="J17" s="8"/>
      <c r="K17" s="3"/>
    </row>
    <row r="18" spans="2:11" ht="12.75">
      <c r="B18" t="s">
        <v>10</v>
      </c>
      <c r="E18" s="3">
        <v>275</v>
      </c>
      <c r="F18" s="8"/>
      <c r="G18" s="3">
        <v>209</v>
      </c>
      <c r="H18" s="8"/>
      <c r="I18" s="3">
        <v>625</v>
      </c>
      <c r="J18" s="3"/>
      <c r="K18" s="3">
        <v>678</v>
      </c>
    </row>
    <row r="19" spans="2:11" ht="12.75">
      <c r="B19" t="s">
        <v>9</v>
      </c>
      <c r="E19" s="8">
        <v>-83</v>
      </c>
      <c r="F19" s="8"/>
      <c r="G19" s="8">
        <v>-58</v>
      </c>
      <c r="H19" s="8"/>
      <c r="I19" s="8">
        <v>-242</v>
      </c>
      <c r="J19" s="8"/>
      <c r="K19" s="8">
        <v>-117</v>
      </c>
    </row>
    <row r="20" spans="5:11" ht="5.25" customHeight="1">
      <c r="E20" s="4"/>
      <c r="F20" s="8"/>
      <c r="G20" s="4"/>
      <c r="H20" s="8"/>
      <c r="I20" s="4"/>
      <c r="J20" s="8"/>
      <c r="K20" s="4"/>
    </row>
    <row r="21" spans="5:11" ht="5.25" customHeight="1">
      <c r="E21" s="3"/>
      <c r="F21" s="8"/>
      <c r="G21" s="3"/>
      <c r="H21" s="8"/>
      <c r="I21" s="3"/>
      <c r="J21" s="3"/>
      <c r="K21" s="3"/>
    </row>
    <row r="22" spans="2:11" ht="12.75">
      <c r="B22" t="s">
        <v>25</v>
      </c>
      <c r="E22" s="3">
        <f>SUM(E16:E20)</f>
        <v>2634</v>
      </c>
      <c r="F22" s="8"/>
      <c r="G22" s="3">
        <f>SUM(G16:G20)</f>
        <v>3517</v>
      </c>
      <c r="H22" s="8"/>
      <c r="I22" s="3">
        <f>SUM(I16:I20)</f>
        <v>8537</v>
      </c>
      <c r="J22" s="3"/>
      <c r="K22" s="3">
        <f>SUM(K16:K20)</f>
        <v>11662</v>
      </c>
    </row>
    <row r="23" spans="5:11" ht="12.75">
      <c r="E23" s="3"/>
      <c r="F23" s="8"/>
      <c r="G23" s="3"/>
      <c r="H23" s="8"/>
      <c r="I23" s="3"/>
      <c r="J23" s="3"/>
      <c r="K23" s="3"/>
    </row>
    <row r="24" spans="2:11" ht="12.75">
      <c r="B24" t="s">
        <v>3</v>
      </c>
      <c r="E24" s="8">
        <v>-201</v>
      </c>
      <c r="F24" s="8"/>
      <c r="G24" s="8">
        <v>-777</v>
      </c>
      <c r="H24" s="8"/>
      <c r="I24" s="8">
        <v>-1366</v>
      </c>
      <c r="J24" s="8"/>
      <c r="K24" s="8">
        <v>-2757</v>
      </c>
    </row>
    <row r="25" spans="5:11" ht="5.25" customHeight="1">
      <c r="E25" s="4"/>
      <c r="F25" s="8"/>
      <c r="G25" s="4"/>
      <c r="H25" s="8"/>
      <c r="I25" s="4"/>
      <c r="J25" s="8"/>
      <c r="K25" s="4"/>
    </row>
    <row r="26" spans="5:11" ht="5.25" customHeight="1">
      <c r="E26" s="8"/>
      <c r="F26" s="8"/>
      <c r="G26" s="8"/>
      <c r="H26" s="8"/>
      <c r="I26" s="8"/>
      <c r="J26" s="8"/>
      <c r="K26" s="8"/>
    </row>
    <row r="27" spans="2:11" ht="12.75">
      <c r="B27" t="s">
        <v>26</v>
      </c>
      <c r="E27" s="8">
        <f>SUM(E22:E25)</f>
        <v>2433</v>
      </c>
      <c r="F27" s="8"/>
      <c r="G27" s="8">
        <f>SUM(G22:G25)</f>
        <v>2740</v>
      </c>
      <c r="H27" s="8"/>
      <c r="I27" s="8">
        <f>SUM(I22:I25)</f>
        <v>7171</v>
      </c>
      <c r="J27" s="8"/>
      <c r="K27" s="8">
        <f>SUM(K22:K25)</f>
        <v>8905</v>
      </c>
    </row>
    <row r="28" spans="5:11" ht="12.75" customHeight="1">
      <c r="E28" s="4"/>
      <c r="F28" s="8"/>
      <c r="G28" s="4"/>
      <c r="H28" s="8"/>
      <c r="I28" s="4"/>
      <c r="J28" s="8"/>
      <c r="K28" s="4"/>
    </row>
    <row r="29" spans="5:11" ht="5.25" customHeight="1">
      <c r="E29" s="8"/>
      <c r="F29" s="8"/>
      <c r="G29" s="8"/>
      <c r="H29" s="8"/>
      <c r="I29" s="8"/>
      <c r="J29" s="8"/>
      <c r="K29" s="8"/>
    </row>
    <row r="30" spans="2:11" ht="13.5" thickBot="1">
      <c r="B30" t="s">
        <v>8</v>
      </c>
      <c r="E30" s="5">
        <f>SUM(E27:E28)</f>
        <v>2433</v>
      </c>
      <c r="F30" s="8"/>
      <c r="G30" s="5">
        <f>SUM(G27:G28)</f>
        <v>2740</v>
      </c>
      <c r="H30" s="8"/>
      <c r="I30" s="5">
        <f>SUM(I27:I28)</f>
        <v>7171</v>
      </c>
      <c r="J30" s="8"/>
      <c r="K30" s="5">
        <f>SUM(K27:K28)</f>
        <v>8905</v>
      </c>
    </row>
    <row r="31" spans="5:11" ht="13.5" thickTop="1">
      <c r="E31" s="8"/>
      <c r="F31" s="8"/>
      <c r="G31" s="8"/>
      <c r="H31" s="8"/>
      <c r="I31" s="8"/>
      <c r="J31" s="7"/>
      <c r="K31" s="8"/>
    </row>
    <row r="32" spans="5:11" ht="12.75">
      <c r="E32" s="8"/>
      <c r="F32" s="8"/>
      <c r="G32" s="8"/>
      <c r="H32" s="8"/>
      <c r="I32" s="8"/>
      <c r="J32" s="7"/>
      <c r="K32" s="8"/>
    </row>
    <row r="33" spans="5:11" ht="12.75">
      <c r="E33" s="3"/>
      <c r="F33" s="8"/>
      <c r="G33" s="3"/>
      <c r="H33" s="8"/>
      <c r="I33" s="3"/>
      <c r="K33" s="3"/>
    </row>
    <row r="34" spans="2:11" ht="13.5" thickBot="1">
      <c r="B34" t="s">
        <v>4</v>
      </c>
      <c r="E34" s="41">
        <v>2.6</v>
      </c>
      <c r="F34" s="42"/>
      <c r="G34" s="41">
        <v>3.7</v>
      </c>
      <c r="H34" s="42"/>
      <c r="I34" s="41">
        <v>8.9</v>
      </c>
      <c r="J34" s="43"/>
      <c r="K34" s="41">
        <v>12</v>
      </c>
    </row>
    <row r="35" spans="5:11" ht="13.5" thickTop="1">
      <c r="E35" s="44"/>
      <c r="F35" s="42"/>
      <c r="G35" s="44"/>
      <c r="H35" s="42"/>
      <c r="I35" s="44"/>
      <c r="J35" s="43"/>
      <c r="K35" s="44"/>
    </row>
    <row r="36" spans="2:11" ht="13.5" thickBot="1">
      <c r="B36" t="s">
        <v>86</v>
      </c>
      <c r="E36" s="41">
        <v>2.3</v>
      </c>
      <c r="F36" s="42"/>
      <c r="G36" s="47">
        <v>0</v>
      </c>
      <c r="H36" s="42"/>
      <c r="I36" s="41">
        <v>6.77</v>
      </c>
      <c r="J36" s="43"/>
      <c r="K36" s="47">
        <v>0</v>
      </c>
    </row>
    <row r="37" spans="5:11" ht="13.5" thickTop="1">
      <c r="E37" s="3"/>
      <c r="F37" s="8"/>
      <c r="G37" s="3"/>
      <c r="H37" s="8"/>
      <c r="I37" s="3"/>
      <c r="K37" s="3"/>
    </row>
    <row r="38" spans="5:11" ht="12.75">
      <c r="E38" s="3"/>
      <c r="F38" s="8"/>
      <c r="G38" s="3"/>
      <c r="H38" s="8"/>
      <c r="I38" s="3"/>
      <c r="K38" s="3"/>
    </row>
    <row r="39" spans="5:11" ht="12.75">
      <c r="E39" s="3"/>
      <c r="F39" s="8"/>
      <c r="G39" s="3"/>
      <c r="H39" s="8"/>
      <c r="I39" s="3"/>
      <c r="K39" s="3"/>
    </row>
    <row r="40" spans="5:11" ht="12.75">
      <c r="E40" s="3"/>
      <c r="F40" s="8"/>
      <c r="G40" s="3"/>
      <c r="H40" s="8"/>
      <c r="I40" s="3"/>
      <c r="K40" s="3"/>
    </row>
    <row r="41" spans="5:11" ht="12.75">
      <c r="E41" s="3"/>
      <c r="F41" s="8"/>
      <c r="G41" s="3"/>
      <c r="H41" s="8"/>
      <c r="I41" s="3"/>
      <c r="K41" s="3"/>
    </row>
    <row r="42" spans="5:11" ht="12.75">
      <c r="E42" s="3"/>
      <c r="F42" s="8"/>
      <c r="G42" s="3"/>
      <c r="H42" s="8"/>
      <c r="I42" s="3"/>
      <c r="K42" s="3"/>
    </row>
    <row r="43" spans="5:11" ht="12.75">
      <c r="E43" s="3"/>
      <c r="F43" s="8"/>
      <c r="G43" s="3"/>
      <c r="H43" s="8"/>
      <c r="I43" s="3"/>
      <c r="K43" s="3"/>
    </row>
    <row r="44" spans="5:11" ht="12.75">
      <c r="E44" s="3"/>
      <c r="F44" s="8"/>
      <c r="G44" s="3"/>
      <c r="H44" s="8"/>
      <c r="I44" s="3"/>
      <c r="K44" s="3"/>
    </row>
    <row r="45" spans="2:8" ht="12.75">
      <c r="B45" s="2" t="s">
        <v>27</v>
      </c>
      <c r="C45" s="2"/>
      <c r="F45" s="7"/>
      <c r="H45" s="7"/>
    </row>
    <row r="46" spans="2:8" ht="12.75">
      <c r="B46" s="2" t="s">
        <v>44</v>
      </c>
      <c r="C46" s="2"/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</sheetData>
  <mergeCells count="4">
    <mergeCell ref="E7:G7"/>
    <mergeCell ref="E8:G8"/>
    <mergeCell ref="I7:K7"/>
    <mergeCell ref="I8:K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zoomScale="70" zoomScaleNormal="70" workbookViewId="0" topLeftCell="A1">
      <selection activeCell="I41" sqref="I41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6.1406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41</v>
      </c>
    </row>
    <row r="5" ht="12.75">
      <c r="B5" s="14" t="s">
        <v>71</v>
      </c>
    </row>
    <row r="7" spans="2:11" ht="12.75">
      <c r="B7" s="2"/>
      <c r="C7" s="2"/>
      <c r="D7" s="2"/>
      <c r="E7" s="50" t="s">
        <v>35</v>
      </c>
      <c r="F7" s="50"/>
      <c r="G7" s="50"/>
      <c r="H7" s="11"/>
      <c r="I7" s="11" t="s">
        <v>36</v>
      </c>
      <c r="J7" s="2"/>
      <c r="K7" s="2"/>
    </row>
    <row r="8" spans="2:11" ht="12.75">
      <c r="B8" s="2"/>
      <c r="C8" s="2"/>
      <c r="D8" s="2"/>
      <c r="E8" s="11" t="s">
        <v>31</v>
      </c>
      <c r="F8" s="2"/>
      <c r="G8" s="11" t="s">
        <v>31</v>
      </c>
      <c r="H8" s="11"/>
      <c r="I8" s="11" t="s">
        <v>34</v>
      </c>
      <c r="J8" s="2"/>
      <c r="K8" s="2"/>
    </row>
    <row r="9" spans="2:11" ht="12.75">
      <c r="B9" s="2"/>
      <c r="C9" s="2"/>
      <c r="D9" s="2"/>
      <c r="E9" s="12" t="s">
        <v>33</v>
      </c>
      <c r="F9" s="17"/>
      <c r="G9" s="12" t="s">
        <v>32</v>
      </c>
      <c r="H9" s="12"/>
      <c r="I9" s="12" t="s">
        <v>42</v>
      </c>
      <c r="J9" s="17"/>
      <c r="K9" s="12" t="s">
        <v>7</v>
      </c>
    </row>
    <row r="10" spans="2:11" ht="12.75">
      <c r="B10" s="2"/>
      <c r="C10" s="2"/>
      <c r="D10" s="2"/>
      <c r="E10" s="12" t="s">
        <v>2</v>
      </c>
      <c r="F10" s="17"/>
      <c r="G10" s="12" t="s">
        <v>2</v>
      </c>
      <c r="H10" s="12"/>
      <c r="I10" s="12" t="s">
        <v>2</v>
      </c>
      <c r="J10" s="17"/>
      <c r="K10" s="12" t="s">
        <v>2</v>
      </c>
    </row>
    <row r="11" spans="2:11" ht="12.75">
      <c r="B11" s="2"/>
      <c r="C11" s="2"/>
      <c r="D11" s="2"/>
      <c r="E11" s="17"/>
      <c r="F11" s="17"/>
      <c r="G11" s="17"/>
      <c r="H11" s="17"/>
      <c r="I11" s="17"/>
      <c r="J11" s="17"/>
      <c r="K11" s="17"/>
    </row>
    <row r="12" spans="2:11" ht="12.75">
      <c r="B12" t="s">
        <v>45</v>
      </c>
      <c r="E12" s="3">
        <v>74042</v>
      </c>
      <c r="F12" s="3"/>
      <c r="G12" s="3">
        <v>14105</v>
      </c>
      <c r="H12" s="3"/>
      <c r="I12" s="3">
        <v>25092</v>
      </c>
      <c r="J12" s="3"/>
      <c r="K12" s="3">
        <f>SUM(E12:J12)</f>
        <v>113239</v>
      </c>
    </row>
    <row r="13" spans="5:11" ht="12.75">
      <c r="E13" s="3"/>
      <c r="F13" s="3"/>
      <c r="G13" s="3"/>
      <c r="H13" s="3"/>
      <c r="I13" s="3"/>
      <c r="J13" s="3"/>
      <c r="K13" s="3"/>
    </row>
    <row r="14" spans="2:11" ht="12.75">
      <c r="B14" t="s">
        <v>82</v>
      </c>
      <c r="E14" s="3">
        <f>97380-74042</f>
        <v>23338</v>
      </c>
      <c r="F14" s="3"/>
      <c r="G14" s="3">
        <f>22131-14105</f>
        <v>8026</v>
      </c>
      <c r="H14" s="3"/>
      <c r="I14" s="3">
        <v>0</v>
      </c>
      <c r="J14" s="3"/>
      <c r="K14" s="3">
        <f>SUM(E14:J14)</f>
        <v>31364</v>
      </c>
    </row>
    <row r="15" spans="5:11" ht="12.75">
      <c r="E15" s="3"/>
      <c r="F15" s="3"/>
      <c r="G15" s="3"/>
      <c r="H15" s="3"/>
      <c r="I15" s="3"/>
      <c r="J15" s="3"/>
      <c r="K15" s="3"/>
    </row>
    <row r="16" spans="2:11" ht="12.75">
      <c r="B16" t="s">
        <v>8</v>
      </c>
      <c r="E16" s="3">
        <v>0</v>
      </c>
      <c r="F16" s="3"/>
      <c r="G16" s="3">
        <v>0</v>
      </c>
      <c r="H16" s="3"/>
      <c r="I16" s="23">
        <v>7171</v>
      </c>
      <c r="J16" s="3"/>
      <c r="K16" s="3">
        <f>SUM(E16:J16)</f>
        <v>7171</v>
      </c>
    </row>
    <row r="17" spans="5:11" ht="12.75">
      <c r="E17" s="3"/>
      <c r="F17" s="3"/>
      <c r="G17" s="3"/>
      <c r="H17" s="3"/>
      <c r="I17" s="23"/>
      <c r="J17" s="3"/>
      <c r="K17" s="3"/>
    </row>
    <row r="18" spans="2:11" ht="12.75">
      <c r="B18" t="s">
        <v>76</v>
      </c>
      <c r="E18" s="3">
        <v>0</v>
      </c>
      <c r="F18" s="3"/>
      <c r="G18" s="3">
        <v>0</v>
      </c>
      <c r="H18" s="3"/>
      <c r="I18" s="23">
        <v>-533</v>
      </c>
      <c r="J18" s="3"/>
      <c r="K18" s="3">
        <f>SUM(E18:J18)</f>
        <v>-533</v>
      </c>
    </row>
    <row r="19" spans="5:11" ht="12.75" customHeight="1">
      <c r="E19" s="4"/>
      <c r="F19" s="3"/>
      <c r="G19" s="4"/>
      <c r="H19" s="8"/>
      <c r="I19" s="4"/>
      <c r="J19" s="3"/>
      <c r="K19" s="4"/>
    </row>
    <row r="20" spans="5:11" ht="5.25" customHeight="1">
      <c r="E20" s="8"/>
      <c r="F20" s="8"/>
      <c r="G20" s="8"/>
      <c r="H20" s="8"/>
      <c r="I20" s="8"/>
      <c r="J20" s="8"/>
      <c r="K20" s="8"/>
    </row>
    <row r="21" spans="2:11" ht="13.5" thickBot="1">
      <c r="B21" t="s">
        <v>72</v>
      </c>
      <c r="E21" s="5">
        <f>SUM(E12:E19)</f>
        <v>97380</v>
      </c>
      <c r="F21" s="8"/>
      <c r="G21" s="5">
        <f>SUM(G12:G19)</f>
        <v>22131</v>
      </c>
      <c r="H21" s="8"/>
      <c r="I21" s="5">
        <f>SUM(I12:I19)</f>
        <v>31730</v>
      </c>
      <c r="J21" s="8"/>
      <c r="K21" s="5">
        <f>SUM(K12:K19)</f>
        <v>151241</v>
      </c>
    </row>
    <row r="22" spans="5:11" ht="13.5" thickTop="1">
      <c r="E22" s="8"/>
      <c r="F22" s="8"/>
      <c r="G22" s="8"/>
      <c r="H22" s="8"/>
      <c r="I22" s="8"/>
      <c r="J22" s="8"/>
      <c r="K22" s="8"/>
    </row>
    <row r="23" spans="5:11" ht="12.75">
      <c r="E23" s="8"/>
      <c r="F23" s="8"/>
      <c r="G23" s="8"/>
      <c r="H23" s="8"/>
      <c r="I23" s="8"/>
      <c r="J23" s="8"/>
      <c r="K23" s="8"/>
    </row>
    <row r="24" spans="5:11" ht="12.75">
      <c r="E24" s="8"/>
      <c r="F24" s="8"/>
      <c r="G24" s="8"/>
      <c r="H24" s="8"/>
      <c r="I24" s="8"/>
      <c r="J24" s="8"/>
      <c r="K24" s="8"/>
    </row>
    <row r="25" spans="2:11" ht="12.75">
      <c r="B25" t="s">
        <v>30</v>
      </c>
      <c r="E25" s="3">
        <v>74042</v>
      </c>
      <c r="F25" s="3"/>
      <c r="G25" s="3">
        <v>14105</v>
      </c>
      <c r="H25" s="3"/>
      <c r="I25" s="3">
        <v>19766</v>
      </c>
      <c r="J25" s="3"/>
      <c r="K25" s="3">
        <f>SUM(E25:J25)</f>
        <v>107913</v>
      </c>
    </row>
    <row r="26" spans="5:11" ht="12.75">
      <c r="E26" s="3"/>
      <c r="F26" s="3"/>
      <c r="G26" s="3"/>
      <c r="H26" s="3"/>
      <c r="I26" s="3"/>
      <c r="J26" s="3"/>
      <c r="K26" s="3"/>
    </row>
    <row r="27" spans="2:11" ht="12.75">
      <c r="B27" t="str">
        <f>+B14</f>
        <v>Issuance of share capital</v>
      </c>
      <c r="E27" s="3">
        <v>0</v>
      </c>
      <c r="F27" s="3"/>
      <c r="G27" s="3">
        <v>0</v>
      </c>
      <c r="H27" s="3"/>
      <c r="I27" s="3">
        <v>0</v>
      </c>
      <c r="J27" s="3"/>
      <c r="K27" s="3">
        <f>SUM(E27:J27)</f>
        <v>0</v>
      </c>
    </row>
    <row r="28" spans="5:11" ht="12.75">
      <c r="E28" s="3"/>
      <c r="F28" s="3"/>
      <c r="G28" s="3"/>
      <c r="H28" s="3"/>
      <c r="I28" s="3"/>
      <c r="J28" s="3"/>
      <c r="K28" s="3"/>
    </row>
    <row r="29" spans="2:11" ht="12.75">
      <c r="B29" t="s">
        <v>8</v>
      </c>
      <c r="E29" s="3">
        <v>0</v>
      </c>
      <c r="F29" s="3"/>
      <c r="G29" s="3">
        <v>0</v>
      </c>
      <c r="H29" s="3"/>
      <c r="I29" s="3">
        <v>8905</v>
      </c>
      <c r="J29" s="3"/>
      <c r="K29" s="3">
        <f>SUM(E29:J29)</f>
        <v>8905</v>
      </c>
    </row>
    <row r="30" spans="5:11" ht="12.75">
      <c r="E30" s="3"/>
      <c r="F30" s="3"/>
      <c r="G30" s="3"/>
      <c r="H30" s="3"/>
      <c r="I30" s="3"/>
      <c r="J30" s="3"/>
      <c r="K30" s="3"/>
    </row>
    <row r="31" spans="2:11" ht="12.75">
      <c r="B31" t="s">
        <v>76</v>
      </c>
      <c r="E31" s="3">
        <v>0</v>
      </c>
      <c r="F31" s="3"/>
      <c r="G31" s="3">
        <v>0</v>
      </c>
      <c r="H31" s="3"/>
      <c r="I31" s="3">
        <v>-5331</v>
      </c>
      <c r="J31" s="3"/>
      <c r="K31" s="3">
        <f>SUM(E31:J31)</f>
        <v>-5331</v>
      </c>
    </row>
    <row r="32" spans="5:11" ht="12.75" customHeight="1">
      <c r="E32" s="4"/>
      <c r="F32" s="3"/>
      <c r="G32" s="4"/>
      <c r="H32" s="8"/>
      <c r="I32" s="4"/>
      <c r="J32" s="3"/>
      <c r="K32" s="4"/>
    </row>
    <row r="33" spans="5:11" ht="5.25" customHeight="1">
      <c r="E33" s="8"/>
      <c r="F33" s="8"/>
      <c r="G33" s="8"/>
      <c r="H33" s="8"/>
      <c r="I33" s="8"/>
      <c r="J33" s="8"/>
      <c r="K33" s="8"/>
    </row>
    <row r="34" spans="2:11" ht="13.5" thickBot="1">
      <c r="B34" t="s">
        <v>75</v>
      </c>
      <c r="E34" s="5">
        <f>SUM(E25:E32)</f>
        <v>74042</v>
      </c>
      <c r="F34" s="8"/>
      <c r="G34" s="5">
        <f>SUM(G25:G32)</f>
        <v>14105</v>
      </c>
      <c r="H34" s="8"/>
      <c r="I34" s="5">
        <f>SUM(I25:I32)</f>
        <v>23340</v>
      </c>
      <c r="J34" s="8"/>
      <c r="K34" s="5">
        <f>SUM(K25:K32)</f>
        <v>111487</v>
      </c>
    </row>
    <row r="35" spans="5:11" ht="13.5" thickTop="1">
      <c r="E35" s="8"/>
      <c r="F35" s="8"/>
      <c r="G35" s="8"/>
      <c r="H35" s="8"/>
      <c r="I35" s="8"/>
      <c r="J35" s="8"/>
      <c r="K35" s="8"/>
    </row>
    <row r="36" spans="5:11" ht="12.75">
      <c r="E36" s="8"/>
      <c r="F36" s="8"/>
      <c r="G36" s="8"/>
      <c r="H36" s="8"/>
      <c r="I36" s="8"/>
      <c r="J36" s="8"/>
      <c r="K36" s="8"/>
    </row>
    <row r="37" spans="5:11" ht="12.75">
      <c r="E37" s="8"/>
      <c r="F37" s="8"/>
      <c r="G37" s="8"/>
      <c r="H37" s="8"/>
      <c r="I37" s="8"/>
      <c r="J37" s="8"/>
      <c r="K37" s="8"/>
    </row>
    <row r="38" spans="5:11" ht="12.75">
      <c r="E38" s="8"/>
      <c r="F38" s="8"/>
      <c r="G38" s="8"/>
      <c r="H38" s="8"/>
      <c r="I38" s="8"/>
      <c r="J38" s="8"/>
      <c r="K38" s="8"/>
    </row>
    <row r="39" spans="5:11" ht="12.75">
      <c r="E39" s="8"/>
      <c r="F39" s="8"/>
      <c r="G39" s="8"/>
      <c r="H39" s="8"/>
      <c r="I39" s="8"/>
      <c r="J39" s="8"/>
      <c r="K39" s="8"/>
    </row>
    <row r="40" spans="5:11" ht="12.75">
      <c r="E40" s="8"/>
      <c r="F40" s="8"/>
      <c r="G40" s="8"/>
      <c r="H40" s="8"/>
      <c r="I40" s="8"/>
      <c r="J40" s="8"/>
      <c r="K40" s="8"/>
    </row>
    <row r="41" spans="5:11" ht="12.75">
      <c r="E41" s="8"/>
      <c r="F41" s="8"/>
      <c r="G41" s="8"/>
      <c r="H41" s="8"/>
      <c r="I41" s="8"/>
      <c r="J41" s="8"/>
      <c r="K41" s="8"/>
    </row>
    <row r="42" spans="5:11" ht="12.75">
      <c r="E42" s="8"/>
      <c r="F42" s="8"/>
      <c r="G42" s="8"/>
      <c r="H42" s="8"/>
      <c r="I42" s="8"/>
      <c r="J42" s="8"/>
      <c r="K42" s="8"/>
    </row>
    <row r="43" spans="5:11" ht="12.75">
      <c r="E43" s="8"/>
      <c r="F43" s="8"/>
      <c r="G43" s="8"/>
      <c r="H43" s="8"/>
      <c r="I43" s="8"/>
      <c r="J43" s="8"/>
      <c r="K43" s="8"/>
    </row>
    <row r="44" spans="5:11" ht="12.75">
      <c r="E44" s="8"/>
      <c r="F44" s="8"/>
      <c r="G44" s="8"/>
      <c r="H44" s="8"/>
      <c r="I44" s="8"/>
      <c r="J44" s="8"/>
      <c r="K44" s="8"/>
    </row>
    <row r="45" spans="2:11" ht="12.75">
      <c r="B45" s="2" t="s">
        <v>28</v>
      </c>
      <c r="E45" s="3"/>
      <c r="F45" s="3"/>
      <c r="G45" s="3"/>
      <c r="H45" s="3"/>
      <c r="I45" s="3"/>
      <c r="J45" s="3"/>
      <c r="K45" s="3"/>
    </row>
    <row r="46" spans="2:11" ht="12.75">
      <c r="B46" s="2" t="s">
        <v>44</v>
      </c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</sheetData>
  <mergeCells count="1">
    <mergeCell ref="E7:G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tabSelected="1" zoomScale="75" zoomScaleNormal="75" workbookViewId="0" topLeftCell="A1">
      <selection activeCell="I60" sqref="I60"/>
    </sheetView>
  </sheetViews>
  <sheetFormatPr defaultColWidth="9.140625" defaultRowHeight="12.75"/>
  <cols>
    <col min="1" max="1" width="1.7109375" style="25" customWidth="1"/>
    <col min="2" max="3" width="2.7109375" style="25" customWidth="1"/>
    <col min="4" max="4" width="32.421875" style="25" customWidth="1"/>
    <col min="5" max="5" width="13.140625" style="25" customWidth="1"/>
    <col min="6" max="6" width="12.421875" style="25" customWidth="1"/>
    <col min="7" max="7" width="15.00390625" style="25" bestFit="1" customWidth="1"/>
    <col min="8" max="8" width="5.7109375" style="25" customWidth="1"/>
    <col min="9" max="9" width="15.00390625" style="25" bestFit="1" customWidth="1"/>
    <col min="10" max="16384" width="9.140625" style="25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40</v>
      </c>
    </row>
    <row r="5" ht="12.75">
      <c r="B5" s="14" t="s">
        <v>71</v>
      </c>
    </row>
    <row r="7" spans="7:9" ht="12.75">
      <c r="G7" s="16" t="s">
        <v>73</v>
      </c>
      <c r="I7" s="16" t="s">
        <v>73</v>
      </c>
    </row>
    <row r="8" spans="7:9" ht="12.75">
      <c r="G8" s="16" t="s">
        <v>47</v>
      </c>
      <c r="I8" s="16" t="s">
        <v>37</v>
      </c>
    </row>
    <row r="9" spans="7:9" ht="12.75">
      <c r="G9" s="11" t="s">
        <v>2</v>
      </c>
      <c r="I9" s="11" t="s">
        <v>2</v>
      </c>
    </row>
    <row r="10" ht="12.75">
      <c r="G10" s="31"/>
    </row>
    <row r="11" spans="2:7" ht="12.75">
      <c r="B11" s="2" t="s">
        <v>60</v>
      </c>
      <c r="G11" s="31"/>
    </row>
    <row r="12" spans="3:9" ht="12.75" customHeight="1">
      <c r="C12" s="25" t="s">
        <v>25</v>
      </c>
      <c r="E12" s="32"/>
      <c r="G12" s="26">
        <v>8537</v>
      </c>
      <c r="I12" s="26">
        <v>11662</v>
      </c>
    </row>
    <row r="13" spans="3:9" ht="12.75" customHeight="1">
      <c r="C13" s="25" t="s">
        <v>48</v>
      </c>
      <c r="E13" s="32"/>
      <c r="G13" s="33"/>
      <c r="I13" s="33"/>
    </row>
    <row r="14" spans="4:9" ht="12.75" customHeight="1">
      <c r="D14" s="25" t="s">
        <v>49</v>
      </c>
      <c r="E14" s="32"/>
      <c r="G14" s="26">
        <v>3494</v>
      </c>
      <c r="I14" s="26">
        <v>3096</v>
      </c>
    </row>
    <row r="15" spans="4:9" ht="12.75" customHeight="1">
      <c r="D15" s="25" t="s">
        <v>50</v>
      </c>
      <c r="E15" s="32"/>
      <c r="G15" s="26">
        <v>-130</v>
      </c>
      <c r="I15" s="26">
        <v>-16</v>
      </c>
    </row>
    <row r="16" spans="4:9" ht="12.75" customHeight="1">
      <c r="D16" s="25" t="s">
        <v>9</v>
      </c>
      <c r="E16" s="32"/>
      <c r="G16" s="26">
        <v>242</v>
      </c>
      <c r="I16" s="26">
        <v>117</v>
      </c>
    </row>
    <row r="17" spans="4:9" ht="12.75" customHeight="1">
      <c r="D17" s="25" t="s">
        <v>10</v>
      </c>
      <c r="E17" s="32"/>
      <c r="G17" s="26">
        <v>-625</v>
      </c>
      <c r="I17" s="26">
        <v>-678</v>
      </c>
    </row>
    <row r="18" spans="4:9" ht="12.75" customHeight="1">
      <c r="D18" s="25" t="s">
        <v>61</v>
      </c>
      <c r="E18" s="32"/>
      <c r="G18" s="26">
        <v>-5171</v>
      </c>
      <c r="I18" s="26">
        <v>-5171</v>
      </c>
    </row>
    <row r="19" spans="5:9" ht="12.75" customHeight="1">
      <c r="E19" s="32"/>
      <c r="G19" s="34"/>
      <c r="I19" s="34"/>
    </row>
    <row r="20" spans="3:9" ht="12.75" customHeight="1">
      <c r="C20" s="25" t="s">
        <v>62</v>
      </c>
      <c r="E20" s="32"/>
      <c r="G20" s="26">
        <f>SUM(G12:G19)</f>
        <v>6347</v>
      </c>
      <c r="I20" s="26">
        <f>SUM(I12:I19)</f>
        <v>9010</v>
      </c>
    </row>
    <row r="21" spans="5:9" ht="12.75" customHeight="1">
      <c r="E21" s="32"/>
      <c r="G21" s="33"/>
      <c r="I21" s="33"/>
    </row>
    <row r="22" spans="3:9" ht="12.75" customHeight="1">
      <c r="C22" s="25" t="s">
        <v>51</v>
      </c>
      <c r="E22" s="32"/>
      <c r="G22" s="33"/>
      <c r="I22" s="33"/>
    </row>
    <row r="23" spans="4:9" ht="12.75" customHeight="1">
      <c r="D23" s="25" t="s">
        <v>68</v>
      </c>
      <c r="E23" s="32"/>
      <c r="G23" s="26">
        <v>-34444</v>
      </c>
      <c r="I23" s="26">
        <v>0</v>
      </c>
    </row>
    <row r="24" spans="4:9" ht="12.75" customHeight="1">
      <c r="D24" s="25" t="s">
        <v>5</v>
      </c>
      <c r="E24" s="32"/>
      <c r="G24" s="26">
        <v>-982</v>
      </c>
      <c r="I24" s="26">
        <v>-8751</v>
      </c>
    </row>
    <row r="25" spans="4:9" ht="12.75" customHeight="1">
      <c r="D25" s="25" t="s">
        <v>69</v>
      </c>
      <c r="E25" s="32"/>
      <c r="G25" s="26">
        <v>16481</v>
      </c>
      <c r="I25" s="26">
        <v>603</v>
      </c>
    </row>
    <row r="26" spans="4:9" ht="12.75" customHeight="1">
      <c r="D26" s="25" t="s">
        <v>63</v>
      </c>
      <c r="E26" s="32"/>
      <c r="G26" s="26">
        <v>-2751</v>
      </c>
      <c r="I26" s="26">
        <v>1024</v>
      </c>
    </row>
    <row r="27" spans="5:9" ht="12.75" customHeight="1">
      <c r="E27" s="32"/>
      <c r="G27" s="34"/>
      <c r="I27" s="34"/>
    </row>
    <row r="28" spans="3:9" ht="12.75" customHeight="1">
      <c r="C28" s="46" t="s">
        <v>89</v>
      </c>
      <c r="E28" s="32"/>
      <c r="G28" s="26">
        <f>SUM(G20:G27)</f>
        <v>-15349</v>
      </c>
      <c r="I28" s="26">
        <f>SUM(I20:I27)</f>
        <v>1886</v>
      </c>
    </row>
    <row r="29" spans="5:9" ht="12.75" customHeight="1">
      <c r="E29" s="32"/>
      <c r="G29" s="33"/>
      <c r="I29" s="33"/>
    </row>
    <row r="30" spans="3:9" ht="12.75" customHeight="1">
      <c r="C30" s="25" t="s">
        <v>52</v>
      </c>
      <c r="E30" s="32"/>
      <c r="G30" s="26">
        <v>-2725</v>
      </c>
      <c r="I30" s="26">
        <v>-9933</v>
      </c>
    </row>
    <row r="31" spans="5:9" ht="12.75" customHeight="1">
      <c r="E31" s="32"/>
      <c r="G31" s="34"/>
      <c r="I31" s="34"/>
    </row>
    <row r="32" spans="3:9" ht="12.75" customHeight="1">
      <c r="C32" s="14" t="s">
        <v>90</v>
      </c>
      <c r="E32" s="32"/>
      <c r="G32" s="27">
        <f>SUM(G28:G31)</f>
        <v>-18074</v>
      </c>
      <c r="I32" s="27">
        <f>SUM(I28:I31)</f>
        <v>-8047</v>
      </c>
    </row>
    <row r="33" spans="5:9" ht="12.75" customHeight="1">
      <c r="E33" s="32"/>
      <c r="G33" s="33"/>
      <c r="I33" s="33"/>
    </row>
    <row r="34" spans="2:9" ht="12.75" customHeight="1">
      <c r="B34" s="2" t="s">
        <v>64</v>
      </c>
      <c r="E34" s="32"/>
      <c r="G34" s="33"/>
      <c r="I34" s="33"/>
    </row>
    <row r="35" spans="3:9" ht="12.75" customHeight="1">
      <c r="C35" s="25" t="s">
        <v>53</v>
      </c>
      <c r="E35" s="32"/>
      <c r="G35" s="26">
        <v>625</v>
      </c>
      <c r="I35" s="26">
        <v>678</v>
      </c>
    </row>
    <row r="36" spans="3:9" ht="12.75" customHeight="1">
      <c r="C36" s="25" t="s">
        <v>70</v>
      </c>
      <c r="E36" s="32"/>
      <c r="G36" s="26">
        <v>2086</v>
      </c>
      <c r="I36" s="26">
        <v>0</v>
      </c>
    </row>
    <row r="37" spans="3:9" ht="12.75" customHeight="1">
      <c r="C37" s="25" t="s">
        <v>83</v>
      </c>
      <c r="E37" s="32"/>
      <c r="G37" s="26">
        <v>5618</v>
      </c>
      <c r="I37" s="26">
        <v>-3713</v>
      </c>
    </row>
    <row r="38" spans="3:9" ht="12.75" customHeight="1">
      <c r="C38" s="25" t="s">
        <v>54</v>
      </c>
      <c r="E38" s="32"/>
      <c r="G38" s="26">
        <v>-2966</v>
      </c>
      <c r="I38" s="26">
        <v>-2268</v>
      </c>
    </row>
    <row r="39" spans="3:9" ht="12.75" customHeight="1">
      <c r="C39" s="25" t="s">
        <v>55</v>
      </c>
      <c r="E39" s="32"/>
      <c r="G39" s="26">
        <v>176</v>
      </c>
      <c r="I39" s="26">
        <v>91</v>
      </c>
    </row>
    <row r="40" spans="3:9" ht="12.75" customHeight="1">
      <c r="C40" s="25" t="s">
        <v>56</v>
      </c>
      <c r="E40" s="32"/>
      <c r="G40" s="26">
        <v>-62</v>
      </c>
      <c r="H40" s="35"/>
      <c r="I40" s="26">
        <v>-3231</v>
      </c>
    </row>
    <row r="41" spans="5:9" ht="12.75" customHeight="1">
      <c r="E41" s="32"/>
      <c r="G41" s="33"/>
      <c r="H41" s="35"/>
      <c r="I41" s="33"/>
    </row>
    <row r="42" spans="3:9" ht="12.75" customHeight="1">
      <c r="C42" s="14" t="s">
        <v>92</v>
      </c>
      <c r="E42" s="32"/>
      <c r="G42" s="27">
        <f>SUM(G34:G41)</f>
        <v>5477</v>
      </c>
      <c r="I42" s="27">
        <f>SUM(I34:I41)</f>
        <v>-8443</v>
      </c>
    </row>
    <row r="43" spans="5:9" ht="12.75" customHeight="1">
      <c r="E43" s="32"/>
      <c r="G43" s="33"/>
      <c r="I43" s="33"/>
    </row>
    <row r="44" spans="2:9" ht="12.75" customHeight="1">
      <c r="B44" s="2" t="s">
        <v>65</v>
      </c>
      <c r="E44" s="32"/>
      <c r="G44" s="33"/>
      <c r="I44" s="33"/>
    </row>
    <row r="45" spans="2:9" ht="12.75" customHeight="1">
      <c r="B45" s="2"/>
      <c r="C45" s="25" t="s">
        <v>77</v>
      </c>
      <c r="E45" s="32"/>
      <c r="G45" s="33">
        <v>31364</v>
      </c>
      <c r="I45" s="33">
        <v>0</v>
      </c>
    </row>
    <row r="46" spans="2:9" ht="12.75" customHeight="1">
      <c r="B46" s="2"/>
      <c r="C46" s="25" t="s">
        <v>78</v>
      </c>
      <c r="E46" s="32"/>
      <c r="G46" s="33">
        <v>-533</v>
      </c>
      <c r="I46" s="33">
        <v>-5331</v>
      </c>
    </row>
    <row r="47" spans="3:9" ht="12.75" customHeight="1">
      <c r="C47" s="25" t="s">
        <v>57</v>
      </c>
      <c r="E47" s="32"/>
      <c r="G47" s="26">
        <v>-242</v>
      </c>
      <c r="I47" s="26">
        <v>-117</v>
      </c>
    </row>
    <row r="48" spans="3:9" ht="12.75" customHeight="1">
      <c r="C48" s="25" t="s">
        <v>66</v>
      </c>
      <c r="E48" s="32"/>
      <c r="G48" s="26">
        <v>-1942</v>
      </c>
      <c r="I48" s="26">
        <v>-956</v>
      </c>
    </row>
    <row r="49" spans="5:9" ht="12.75" customHeight="1">
      <c r="E49" s="32"/>
      <c r="G49" s="33"/>
      <c r="I49" s="33"/>
    </row>
    <row r="50" spans="3:9" ht="12.75" customHeight="1">
      <c r="C50" s="2" t="s">
        <v>91</v>
      </c>
      <c r="E50" s="32"/>
      <c r="G50" s="27">
        <f>SUM(G44:G49)</f>
        <v>28647</v>
      </c>
      <c r="I50" s="27">
        <f>SUM(I44:I49)</f>
        <v>-6404</v>
      </c>
    </row>
    <row r="51" spans="5:9" ht="12.75" customHeight="1">
      <c r="E51" s="32"/>
      <c r="G51" s="33"/>
      <c r="I51" s="33"/>
    </row>
    <row r="52" spans="2:9" ht="12.75" customHeight="1">
      <c r="B52" s="14" t="s">
        <v>87</v>
      </c>
      <c r="E52" s="32"/>
      <c r="G52" s="28">
        <f>G32+G42+G50</f>
        <v>16050</v>
      </c>
      <c r="I52" s="28">
        <f>I32+I42+I50</f>
        <v>-22894</v>
      </c>
    </row>
    <row r="53" spans="5:9" ht="12.75" customHeight="1">
      <c r="E53" s="32"/>
      <c r="G53" s="33"/>
      <c r="I53" s="33"/>
    </row>
    <row r="54" spans="2:9" ht="12.75" customHeight="1">
      <c r="B54" s="14" t="s">
        <v>88</v>
      </c>
      <c r="E54" s="32"/>
      <c r="G54" s="28">
        <v>28527</v>
      </c>
      <c r="I54" s="28">
        <v>39830</v>
      </c>
    </row>
    <row r="55" spans="5:9" ht="12.75" customHeight="1">
      <c r="E55" s="32"/>
      <c r="G55" s="33"/>
      <c r="I55" s="33"/>
    </row>
    <row r="56" spans="2:11" ht="12.75" customHeight="1" thickBot="1">
      <c r="B56" s="2" t="s">
        <v>58</v>
      </c>
      <c r="E56" s="32"/>
      <c r="G56" s="29">
        <f>SUM(G51:G55)</f>
        <v>44577</v>
      </c>
      <c r="I56" s="29">
        <f>SUM(I51:I55)</f>
        <v>16936</v>
      </c>
      <c r="J56" s="45"/>
      <c r="K56" s="45"/>
    </row>
    <row r="57" spans="7:9" ht="12.75" customHeight="1" thickTop="1">
      <c r="G57" s="33"/>
      <c r="I57" s="33"/>
    </row>
    <row r="58" spans="3:9" s="30" customFormat="1" ht="12.75" customHeight="1">
      <c r="C58" s="36" t="s">
        <v>79</v>
      </c>
      <c r="G58" s="40">
        <v>44810</v>
      </c>
      <c r="I58" s="40">
        <v>26896</v>
      </c>
    </row>
    <row r="59" spans="3:9" s="30" customFormat="1" ht="12.75" customHeight="1">
      <c r="C59" s="36" t="s">
        <v>80</v>
      </c>
      <c r="G59" s="40">
        <f>1838+4154</f>
        <v>5992</v>
      </c>
      <c r="I59" s="40">
        <v>1203</v>
      </c>
    </row>
    <row r="60" spans="3:9" s="30" customFormat="1" ht="12.75" customHeight="1">
      <c r="C60" s="36" t="s">
        <v>84</v>
      </c>
      <c r="G60" s="39">
        <v>0</v>
      </c>
      <c r="I60" s="39">
        <v>-5064</v>
      </c>
    </row>
    <row r="61" spans="3:9" s="30" customFormat="1" ht="12.75" customHeight="1">
      <c r="C61" s="36"/>
      <c r="G61" s="37">
        <f>SUM(G58:G60)</f>
        <v>50802</v>
      </c>
      <c r="I61" s="37">
        <f>SUM(I58:I60)</f>
        <v>23035</v>
      </c>
    </row>
    <row r="62" spans="3:9" s="30" customFormat="1" ht="12.75" customHeight="1">
      <c r="C62" s="36" t="s">
        <v>81</v>
      </c>
      <c r="G62" s="37">
        <v>-6225</v>
      </c>
      <c r="I62" s="37">
        <v>-6099</v>
      </c>
    </row>
    <row r="63" spans="7:9" s="30" customFormat="1" ht="12.75" customHeight="1" thickBot="1">
      <c r="G63" s="38">
        <f>SUM(G61:G62)</f>
        <v>44577</v>
      </c>
      <c r="I63" s="38">
        <f>SUM(I61:I62)</f>
        <v>16936</v>
      </c>
    </row>
    <row r="64" ht="12.75" customHeight="1" thickTop="1">
      <c r="G64" s="45"/>
    </row>
    <row r="65" ht="12.75">
      <c r="B65" s="2" t="s">
        <v>67</v>
      </c>
    </row>
    <row r="66" ht="12.75">
      <c r="B66" s="2" t="s">
        <v>44</v>
      </c>
    </row>
    <row r="73" ht="12.75">
      <c r="A73" s="25" t="s">
        <v>85</v>
      </c>
    </row>
  </sheetData>
  <printOptions/>
  <pageMargins left="0.75" right="0.75" top="0.75" bottom="0.75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2003-11-17T09:08:11Z</cp:lastPrinted>
  <dcterms:created xsi:type="dcterms:W3CDTF">2002-09-11T00:02:08Z</dcterms:created>
  <dcterms:modified xsi:type="dcterms:W3CDTF">2003-11-17T09:21:16Z</dcterms:modified>
  <cp:category/>
  <cp:version/>
  <cp:contentType/>
  <cp:contentStatus/>
</cp:coreProperties>
</file>